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<sst xmlns="http://schemas.openxmlformats.org/spreadsheetml/2006/main" count="241" uniqueCount="85">
  <si>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</si>
  <si>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</si>
  <si>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</si>
  <si>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</si>
  <si>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</si>
  <si>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</si>
  <si>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</si>
  <si>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</si>
  <si>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</si>
  <si>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</si>
  <si>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</si>
  <si>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</si>
  <si>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</si>
  <si>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</si>
  <si>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</si>
  <si>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</si>
  <si>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</si>
  <si>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</si>
  <si>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</si>
  <si>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</si>
  <si>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</si>
  <si>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</si>
  <si>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</si>
  <si>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</si>
  <si>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</si>
  <si>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</si>
  <si>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</si>
  <si>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</si>
  <si>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</si>
  <si>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</si>
  <si>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</si>
  <si>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</si>
  <si>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</si>
  <si>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</si>
  <si>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</si>
  <si>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</si>
  <si>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</si>
  <si>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</si>
  <si>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</si>
  <si>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</si>
  <si>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</si>
  <si>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</si>
  <si>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</si>
  <si>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</si>
  <si>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</si>
  <si>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</si>
  <si>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</si>
  <si>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</si>
  <si>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</si>
  <si>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</si>
  <si>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</si>
  <si>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</si>
  <si>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</si>
  <si>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</si>
  <si>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</si>
  <si>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</si>
  <si>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</si>
  <si>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</si>
  <si>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</si>
  <si>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</si>
  <si>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TSV Großenkneten</t>
  </si>
  <si>
    <t xml:space="preserve">BTW </t>
  </si>
  <si>
    <t>TSK</t>
  </si>
  <si>
    <r>
      <t>Fußball Hallenturnier für - F</t>
    </r>
    <r>
      <rPr>
        <b/>
        <sz val="10"/>
        <rFont val="Arial"/>
        <family val="2"/>
      </rPr>
      <t>- Jugend</t>
    </r>
    <r>
      <rPr>
        <sz val="10"/>
        <rFont val="Arial"/>
        <family val="2"/>
      </rPr>
      <t xml:space="preserve"> - Mannschaften (JG 2002-2003)</t>
    </r>
  </si>
  <si>
    <t>Sonntag</t>
  </si>
  <si>
    <t>VfR-Wardenburg</t>
  </si>
  <si>
    <t>FC-Hude 3</t>
  </si>
  <si>
    <t>5. Hunte-Hallen-Cup 2011</t>
  </si>
  <si>
    <t>TSV Ganderkesee</t>
  </si>
  <si>
    <t>SV Grün-Weiß Kleinenkneten</t>
  </si>
  <si>
    <t>VfL-Wildeshausen</t>
  </si>
  <si>
    <t>Tus Heidkrug</t>
  </si>
  <si>
    <t>TSV Klein Scharrel</t>
  </si>
  <si>
    <t xml:space="preserve">TV Munderloh </t>
  </si>
  <si>
    <t xml:space="preserve">FC-Huntlosen </t>
  </si>
  <si>
    <t>FC Hude</t>
  </si>
  <si>
    <t>TuS Heidkrug</t>
  </si>
  <si>
    <t>: Glen Lühmann TuS Heidkrug</t>
  </si>
  <si>
    <t>:Mark Seling FC Hude 5 Treffer</t>
  </si>
  <si>
    <t>SV GW Klein Kneten</t>
  </si>
  <si>
    <t>VfR Wardenburg</t>
  </si>
  <si>
    <t>FC Huntlosen</t>
  </si>
  <si>
    <t>TV Munderloh</t>
  </si>
  <si>
    <t>VfL Wildeshausen</t>
  </si>
  <si>
    <t>n.N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</si>
</sst>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6" fillId="20" borderId="28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vertical="center"/>
    </xf>
    <xf numFmtId="0" fontId="6" fillId="20" borderId="30" xfId="0" applyFont="1" applyFill="1" applyBorder="1" applyAlignment="1">
      <alignment vertical="center"/>
    </xf>
    <xf numFmtId="0" fontId="6" fillId="20" borderId="45" xfId="0" applyFont="1" applyFill="1" applyBorder="1" applyAlignment="1">
      <alignment horizontal="center" vertical="center"/>
    </xf>
    <xf numFmtId="0" fontId="6" fillId="2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4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57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shrinkToFit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6" xfId="0" applyFont="1" applyBorder="1" applyAlignment="1" applyProtection="1">
      <alignment horizontal="left" vertical="center"/>
      <protection hidden="1"/>
    </xf>
    <xf numFmtId="0" fontId="33" fillId="0" borderId="35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shrinkToFit="1"/>
    </xf>
    <xf numFmtId="0" fontId="33" fillId="0" borderId="37" xfId="0" applyFont="1" applyFill="1" applyBorder="1" applyAlignment="1">
      <alignment horizontal="left" vertical="center" shrinkToFit="1"/>
    </xf>
    <xf numFmtId="0" fontId="33" fillId="0" borderId="33" xfId="0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left" vertical="center" shrinkToFit="1"/>
    </xf>
    <xf numFmtId="0" fontId="33" fillId="0" borderId="38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left" shrinkToFit="1"/>
    </xf>
    <xf numFmtId="0" fontId="5" fillId="0" borderId="54" xfId="0" applyFont="1" applyBorder="1" applyAlignment="1">
      <alignment horizontal="left" shrinkToFit="1"/>
    </xf>
    <xf numFmtId="0" fontId="5" fillId="0" borderId="58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34" xfId="0" applyFont="1" applyBorder="1" applyAlignment="1">
      <alignment horizontal="left" shrinkToFit="1"/>
    </xf>
    <xf numFmtId="0" fontId="34" fillId="0" borderId="15" xfId="0" applyFont="1" applyBorder="1" applyAlignment="1">
      <alignment horizontal="left" shrinkToFit="1"/>
    </xf>
    <xf numFmtId="0" fontId="34" fillId="0" borderId="54" xfId="0" applyFont="1" applyBorder="1" applyAlignment="1">
      <alignment horizontal="left" shrinkToFit="1"/>
    </xf>
    <xf numFmtId="0" fontId="0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9525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45">
      <selection activeCell="AW71" sqref="AW71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37" t="s">
        <v>57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">
      <c r="A4" s="138" t="s">
        <v>63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06" t="s">
        <v>64</v>
      </c>
      <c r="N6" s="106"/>
      <c r="O6" s="106"/>
      <c r="P6" s="106"/>
      <c r="Q6" s="106"/>
      <c r="R6" s="106"/>
      <c r="S6" s="106"/>
      <c r="T6" s="106"/>
      <c r="U6" s="2" t="s">
        <v>1</v>
      </c>
      <c r="Y6" s="107">
        <v>40566</v>
      </c>
      <c r="Z6" s="107"/>
      <c r="AA6" s="107"/>
      <c r="AB6" s="107"/>
      <c r="AC6" s="107"/>
      <c r="AD6" s="107"/>
      <c r="AE6" s="107"/>
      <c r="AF6" s="10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08" t="s">
        <v>58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09">
        <v>0.375</v>
      </c>
      <c r="I10" s="109"/>
      <c r="J10" s="109"/>
      <c r="K10" s="109"/>
      <c r="L10" s="109"/>
      <c r="M10" s="7" t="s">
        <v>3</v>
      </c>
      <c r="T10" s="6" t="s">
        <v>4</v>
      </c>
      <c r="U10" s="110">
        <v>1</v>
      </c>
      <c r="V10" s="110" t="s">
        <v>5</v>
      </c>
      <c r="W10" s="25" t="s">
        <v>34</v>
      </c>
      <c r="X10" s="63">
        <v>0.006944444444444444</v>
      </c>
      <c r="Y10" s="63"/>
      <c r="Z10" s="63"/>
      <c r="AA10" s="63"/>
      <c r="AB10" s="63"/>
      <c r="AC10" s="7" t="s">
        <v>6</v>
      </c>
      <c r="AK10" s="6" t="s">
        <v>7</v>
      </c>
      <c r="AL10" s="63">
        <v>0.0006944444444444445</v>
      </c>
      <c r="AM10" s="63"/>
      <c r="AN10" s="63"/>
      <c r="AO10" s="63"/>
      <c r="AP10" s="63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82" t="s">
        <v>14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E15" s="82" t="s">
        <v>15</v>
      </c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4"/>
      <c r="BD15" s="21"/>
      <c r="DL15" s="21"/>
    </row>
    <row r="16" spans="2:116" ht="15">
      <c r="B16" s="87" t="s">
        <v>9</v>
      </c>
      <c r="C16" s="88"/>
      <c r="D16" s="185" t="s">
        <v>60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6"/>
      <c r="AE16" s="87" t="s">
        <v>9</v>
      </c>
      <c r="AF16" s="88"/>
      <c r="AG16" s="190" t="s">
        <v>65</v>
      </c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1"/>
      <c r="BD16" s="21"/>
      <c r="DL16" s="21"/>
    </row>
    <row r="17" spans="2:116" ht="15">
      <c r="B17" s="89" t="s">
        <v>10</v>
      </c>
      <c r="C17" s="90"/>
      <c r="D17" s="172" t="s">
        <v>66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87"/>
      <c r="AE17" s="89" t="s">
        <v>10</v>
      </c>
      <c r="AF17" s="90"/>
      <c r="AG17" s="172" t="s">
        <v>73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87"/>
      <c r="BD17" s="21"/>
      <c r="DL17" s="21"/>
    </row>
    <row r="18" spans="2:116" ht="15">
      <c r="B18" s="89" t="s">
        <v>11</v>
      </c>
      <c r="C18" s="90"/>
      <c r="D18" s="172" t="s">
        <v>68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87"/>
      <c r="AE18" s="89" t="s">
        <v>11</v>
      </c>
      <c r="AF18" s="90"/>
      <c r="AG18" s="172" t="s">
        <v>69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87"/>
      <c r="BD18" s="21"/>
      <c r="BY18" s="192"/>
      <c r="DL18" s="21"/>
    </row>
    <row r="19" spans="2:116" ht="15">
      <c r="B19" s="89" t="s">
        <v>12</v>
      </c>
      <c r="C19" s="90"/>
      <c r="D19" s="172" t="s">
        <v>70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87"/>
      <c r="AE19" s="89" t="s">
        <v>12</v>
      </c>
      <c r="AF19" s="90"/>
      <c r="AG19" s="172" t="s">
        <v>71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87"/>
      <c r="BD19" s="21"/>
      <c r="BY19" s="192"/>
      <c r="DL19" s="21"/>
    </row>
    <row r="20" spans="2:116" ht="15.75" thickBot="1">
      <c r="B20" s="85" t="s">
        <v>13</v>
      </c>
      <c r="C20" s="86"/>
      <c r="D20" s="188" t="s">
        <v>74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9"/>
      <c r="AE20" s="85" t="s">
        <v>13</v>
      </c>
      <c r="AF20" s="86"/>
      <c r="AG20" s="188" t="s">
        <v>72</v>
      </c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9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15" t="s">
        <v>16</v>
      </c>
      <c r="C24" s="116"/>
      <c r="D24" s="119" t="s">
        <v>45</v>
      </c>
      <c r="E24" s="80"/>
      <c r="F24" s="120"/>
      <c r="G24" s="119" t="s">
        <v>17</v>
      </c>
      <c r="H24" s="80"/>
      <c r="I24" s="120"/>
      <c r="J24" s="119" t="s">
        <v>19</v>
      </c>
      <c r="K24" s="80"/>
      <c r="L24" s="80"/>
      <c r="M24" s="80"/>
      <c r="N24" s="120"/>
      <c r="O24" s="119" t="s">
        <v>20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120"/>
      <c r="AW24" s="119" t="s">
        <v>23</v>
      </c>
      <c r="AX24" s="80"/>
      <c r="AY24" s="80"/>
      <c r="AZ24" s="80"/>
      <c r="BA24" s="120"/>
      <c r="BB24" s="117" t="s">
        <v>59</v>
      </c>
      <c r="BC24" s="118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11">
        <v>1</v>
      </c>
      <c r="C25" s="112"/>
      <c r="D25" s="112">
        <v>1</v>
      </c>
      <c r="E25" s="112"/>
      <c r="F25" s="112"/>
      <c r="G25" s="112" t="s">
        <v>18</v>
      </c>
      <c r="H25" s="112"/>
      <c r="I25" s="112"/>
      <c r="J25" s="113">
        <f>$H$10</f>
        <v>0.375</v>
      </c>
      <c r="K25" s="113"/>
      <c r="L25" s="113"/>
      <c r="M25" s="113"/>
      <c r="N25" s="114"/>
      <c r="O25" s="121" t="str">
        <f>D16</f>
        <v>TSV Großenkneten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4" t="s">
        <v>22</v>
      </c>
      <c r="AF25" s="122" t="str">
        <f>D17</f>
        <v>FC-Hude 3</v>
      </c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3"/>
      <c r="AW25" s="93">
        <v>0</v>
      </c>
      <c r="AX25" s="95"/>
      <c r="AY25" s="14" t="s">
        <v>21</v>
      </c>
      <c r="AZ25" s="95">
        <v>2</v>
      </c>
      <c r="BA25" s="96"/>
      <c r="BB25" s="93" t="s">
        <v>36</v>
      </c>
      <c r="BC25" s="94"/>
      <c r="BE25" s="37"/>
      <c r="BF25" s="42">
        <f>IF(ISBLANK(AW25),"0",IF(AW25&gt;AZ25,3,IF(AW25=AZ25,1,0)))</f>
        <v>0</v>
      </c>
      <c r="BG25" s="42" t="s">
        <v>21</v>
      </c>
      <c r="BH25" s="42">
        <f>IF(ISBLANK(AZ25),"0",IF(AZ25&gt;AW25,3,IF(AZ25=AW25,1,0)))</f>
        <v>3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99">
        <v>2</v>
      </c>
      <c r="C26" s="100"/>
      <c r="D26" s="100">
        <v>1</v>
      </c>
      <c r="E26" s="100"/>
      <c r="F26" s="100"/>
      <c r="G26" s="100" t="s">
        <v>18</v>
      </c>
      <c r="H26" s="100"/>
      <c r="I26" s="100"/>
      <c r="J26" s="104">
        <v>0.3826388888888889</v>
      </c>
      <c r="K26" s="104"/>
      <c r="L26" s="104"/>
      <c r="M26" s="104"/>
      <c r="N26" s="105"/>
      <c r="O26" s="101" t="str">
        <f>D19</f>
        <v>VfL-Wildeshausen</v>
      </c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54" t="s">
        <v>22</v>
      </c>
      <c r="AF26" s="102" t="str">
        <f>D18</f>
        <v>TSV Ganderkesee</v>
      </c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  <c r="AW26" s="91">
        <v>0</v>
      </c>
      <c r="AX26" s="97"/>
      <c r="AY26" s="54" t="s">
        <v>21</v>
      </c>
      <c r="AZ26" s="97">
        <v>1</v>
      </c>
      <c r="BA26" s="98"/>
      <c r="BB26" s="91" t="s">
        <v>38</v>
      </c>
      <c r="BC26" s="92"/>
      <c r="BD26" s="23"/>
      <c r="BE26" s="37"/>
      <c r="BF26" s="42">
        <f aca="true" t="shared" si="0" ref="BF26:BF44">IF(ISBLANK(AW26),"0",IF(AW26&gt;AZ26,3,IF(AW26=AZ26,1,0)))</f>
        <v>0</v>
      </c>
      <c r="BG26" s="42" t="s">
        <v>21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11">
        <v>3</v>
      </c>
      <c r="C27" s="112"/>
      <c r="D27" s="112">
        <v>1</v>
      </c>
      <c r="E27" s="112"/>
      <c r="F27" s="112"/>
      <c r="G27" s="112" t="s">
        <v>24</v>
      </c>
      <c r="H27" s="112"/>
      <c r="I27" s="112"/>
      <c r="J27" s="113">
        <f aca="true" t="shared" si="2" ref="J27:J44">J26+$U$10*$X$10+$AL$10</f>
        <v>0.3902777777777778</v>
      </c>
      <c r="K27" s="113"/>
      <c r="L27" s="113"/>
      <c r="M27" s="113"/>
      <c r="N27" s="114"/>
      <c r="O27" s="177" t="str">
        <f>AG16</f>
        <v>VfR-Wardenburg</v>
      </c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4" t="s">
        <v>22</v>
      </c>
      <c r="AF27" s="178" t="str">
        <f>AG17</f>
        <v>TV Munderloh </v>
      </c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9"/>
      <c r="AW27" s="93">
        <v>0</v>
      </c>
      <c r="AX27" s="95"/>
      <c r="AY27" s="14" t="s">
        <v>21</v>
      </c>
      <c r="AZ27" s="95">
        <v>2</v>
      </c>
      <c r="BA27" s="96"/>
      <c r="BB27" s="93" t="s">
        <v>35</v>
      </c>
      <c r="BC27" s="94"/>
      <c r="BD27" s="23"/>
      <c r="BE27" s="37"/>
      <c r="BF27" s="42">
        <f t="shared" si="0"/>
        <v>0</v>
      </c>
      <c r="BG27" s="42" t="s">
        <v>21</v>
      </c>
      <c r="BH27" s="42">
        <f t="shared" si="1"/>
        <v>3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99">
        <v>4</v>
      </c>
      <c r="C28" s="100"/>
      <c r="D28" s="100">
        <v>1</v>
      </c>
      <c r="E28" s="100"/>
      <c r="F28" s="100"/>
      <c r="G28" s="100" t="s">
        <v>24</v>
      </c>
      <c r="H28" s="100"/>
      <c r="I28" s="100"/>
      <c r="J28" s="104">
        <f t="shared" si="2"/>
        <v>0.39791666666666664</v>
      </c>
      <c r="K28" s="104"/>
      <c r="L28" s="104"/>
      <c r="M28" s="104"/>
      <c r="N28" s="105"/>
      <c r="O28" s="101" t="str">
        <f>AG19</f>
        <v>Tus Heidkrug</v>
      </c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54" t="s">
        <v>22</v>
      </c>
      <c r="AF28" s="102" t="str">
        <f>AG18</f>
        <v>SV Grün-Weiß Kleinenkneten</v>
      </c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  <c r="AW28" s="91">
        <v>3</v>
      </c>
      <c r="AX28" s="97"/>
      <c r="AY28" s="54" t="s">
        <v>21</v>
      </c>
      <c r="AZ28" s="97">
        <v>0</v>
      </c>
      <c r="BA28" s="98"/>
      <c r="BB28" s="91" t="s">
        <v>37</v>
      </c>
      <c r="BC28" s="92"/>
      <c r="BD28" s="23"/>
      <c r="BE28" s="37"/>
      <c r="BF28" s="42">
        <f t="shared" si="0"/>
        <v>3</v>
      </c>
      <c r="BG28" s="42" t="s">
        <v>21</v>
      </c>
      <c r="BH28" s="42">
        <f t="shared" si="1"/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11">
        <v>5</v>
      </c>
      <c r="C29" s="112"/>
      <c r="D29" s="112">
        <v>1</v>
      </c>
      <c r="E29" s="112"/>
      <c r="F29" s="112"/>
      <c r="G29" s="112" t="s">
        <v>18</v>
      </c>
      <c r="H29" s="112"/>
      <c r="I29" s="112"/>
      <c r="J29" s="113">
        <f t="shared" si="2"/>
        <v>0.4055555555555555</v>
      </c>
      <c r="K29" s="113"/>
      <c r="L29" s="113"/>
      <c r="M29" s="113"/>
      <c r="N29" s="114"/>
      <c r="O29" s="121" t="str">
        <f>D20</f>
        <v>FC-Huntlosen 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4" t="s">
        <v>22</v>
      </c>
      <c r="AF29" s="122" t="str">
        <f>D16</f>
        <v>TSV Großenkneten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3"/>
      <c r="AW29" s="93">
        <v>0</v>
      </c>
      <c r="AX29" s="95"/>
      <c r="AY29" s="14" t="s">
        <v>21</v>
      </c>
      <c r="AZ29" s="95">
        <v>0</v>
      </c>
      <c r="BA29" s="96"/>
      <c r="BB29" s="93" t="s">
        <v>40</v>
      </c>
      <c r="BC29" s="94"/>
      <c r="BD29" s="23"/>
      <c r="BE29" s="37"/>
      <c r="BF29" s="42">
        <f t="shared" si="0"/>
        <v>1</v>
      </c>
      <c r="BG29" s="42" t="s">
        <v>21</v>
      </c>
      <c r="BH29" s="42">
        <f t="shared" si="1"/>
        <v>1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99">
        <v>6</v>
      </c>
      <c r="C30" s="100"/>
      <c r="D30" s="100">
        <v>1</v>
      </c>
      <c r="E30" s="100"/>
      <c r="F30" s="100"/>
      <c r="G30" s="100" t="s">
        <v>18</v>
      </c>
      <c r="H30" s="100"/>
      <c r="I30" s="100"/>
      <c r="J30" s="104">
        <f t="shared" si="2"/>
        <v>0.41319444444444436</v>
      </c>
      <c r="K30" s="104"/>
      <c r="L30" s="104"/>
      <c r="M30" s="104"/>
      <c r="N30" s="105"/>
      <c r="O30" s="101" t="str">
        <f>D17</f>
        <v>FC-Hude 3</v>
      </c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54" t="s">
        <v>22</v>
      </c>
      <c r="AF30" s="102" t="str">
        <f>D19</f>
        <v>VfL-Wildeshausen</v>
      </c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3"/>
      <c r="AW30" s="91">
        <v>3</v>
      </c>
      <c r="AX30" s="97"/>
      <c r="AY30" s="54" t="s">
        <v>21</v>
      </c>
      <c r="AZ30" s="97">
        <v>2</v>
      </c>
      <c r="BA30" s="98"/>
      <c r="BB30" s="91" t="s">
        <v>42</v>
      </c>
      <c r="BC30" s="92"/>
      <c r="BD30" s="23"/>
      <c r="BE30" s="37"/>
      <c r="BF30" s="42">
        <f t="shared" si="0"/>
        <v>3</v>
      </c>
      <c r="BG30" s="42" t="s">
        <v>21</v>
      </c>
      <c r="BH30" s="42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11">
        <v>7</v>
      </c>
      <c r="C31" s="112"/>
      <c r="D31" s="112">
        <v>1</v>
      </c>
      <c r="E31" s="112"/>
      <c r="F31" s="112"/>
      <c r="G31" s="112" t="s">
        <v>24</v>
      </c>
      <c r="H31" s="112"/>
      <c r="I31" s="112"/>
      <c r="J31" s="113">
        <f t="shared" si="2"/>
        <v>0.4208333333333332</v>
      </c>
      <c r="K31" s="113"/>
      <c r="L31" s="113"/>
      <c r="M31" s="113"/>
      <c r="N31" s="114"/>
      <c r="O31" s="177" t="str">
        <f>AG20</f>
        <v>TSV Klein Scharrel</v>
      </c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4" t="s">
        <v>22</v>
      </c>
      <c r="AF31" s="178" t="str">
        <f>AG16</f>
        <v>VfR-Wardenburg</v>
      </c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9"/>
      <c r="AW31" s="93">
        <v>2</v>
      </c>
      <c r="AX31" s="95"/>
      <c r="AY31" s="14" t="s">
        <v>21</v>
      </c>
      <c r="AZ31" s="95">
        <v>0</v>
      </c>
      <c r="BA31" s="96"/>
      <c r="BB31" s="93" t="s">
        <v>39</v>
      </c>
      <c r="BC31" s="94"/>
      <c r="BD31" s="19"/>
      <c r="BE31" s="37"/>
      <c r="BF31" s="42">
        <f t="shared" si="0"/>
        <v>3</v>
      </c>
      <c r="BG31" s="42" t="s">
        <v>21</v>
      </c>
      <c r="BH31" s="42">
        <f t="shared" si="1"/>
        <v>0</v>
      </c>
      <c r="BI31" s="37"/>
      <c r="BJ31" s="37"/>
      <c r="BK31" s="44"/>
      <c r="BL31" s="44"/>
      <c r="BM31" s="48" t="str">
        <f>$D$18</f>
        <v>TSV Ganderkesee</v>
      </c>
      <c r="BN31" s="46">
        <f>SUM($BH$26+$BF$33+$BF$37+$BH$41)</f>
        <v>12</v>
      </c>
      <c r="BO31" s="46">
        <f>SUM($AZ$26+$AW$33+$AW$37+$AZ$41)</f>
        <v>8</v>
      </c>
      <c r="BP31" s="47" t="s">
        <v>21</v>
      </c>
      <c r="BQ31" s="46">
        <f>SUM($AW$26+$AZ$33+$AZ$37+$AW$41)</f>
        <v>1</v>
      </c>
      <c r="BR31" s="46">
        <f>SUM(BO31-BQ31)</f>
        <v>7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99">
        <v>8</v>
      </c>
      <c r="C32" s="100"/>
      <c r="D32" s="100">
        <v>1</v>
      </c>
      <c r="E32" s="100"/>
      <c r="F32" s="100"/>
      <c r="G32" s="100" t="s">
        <v>24</v>
      </c>
      <c r="H32" s="100"/>
      <c r="I32" s="100"/>
      <c r="J32" s="104">
        <f t="shared" si="2"/>
        <v>0.4284722222222221</v>
      </c>
      <c r="K32" s="104"/>
      <c r="L32" s="104"/>
      <c r="M32" s="104"/>
      <c r="N32" s="105"/>
      <c r="O32" s="101" t="str">
        <f>AG17</f>
        <v>TV Munderloh 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54" t="s">
        <v>22</v>
      </c>
      <c r="AF32" s="102" t="str">
        <f>AG19</f>
        <v>Tus Heidkrug</v>
      </c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3"/>
      <c r="AW32" s="91">
        <v>0</v>
      </c>
      <c r="AX32" s="97"/>
      <c r="AY32" s="54" t="s">
        <v>21</v>
      </c>
      <c r="AZ32" s="97">
        <v>5</v>
      </c>
      <c r="BA32" s="98"/>
      <c r="BB32" s="91" t="s">
        <v>41</v>
      </c>
      <c r="BC32" s="92"/>
      <c r="BD32" s="19"/>
      <c r="BE32" s="37"/>
      <c r="BF32" s="42">
        <f t="shared" si="0"/>
        <v>0</v>
      </c>
      <c r="BG32" s="42" t="s">
        <v>21</v>
      </c>
      <c r="BH32" s="42">
        <f t="shared" si="1"/>
        <v>3</v>
      </c>
      <c r="BI32" s="37"/>
      <c r="BJ32" s="37"/>
      <c r="BK32" s="44"/>
      <c r="BL32" s="44"/>
      <c r="BM32" s="48" t="str">
        <f>$D$17</f>
        <v>FC-Hude 3</v>
      </c>
      <c r="BN32" s="46">
        <f>SUM($BH$25+$BF$30+$BH$37+$BF$42)</f>
        <v>9</v>
      </c>
      <c r="BO32" s="46">
        <f>SUM($AZ$25+$AW$30+$AZ$37+$AW$42)</f>
        <v>7</v>
      </c>
      <c r="BP32" s="47" t="s">
        <v>21</v>
      </c>
      <c r="BQ32" s="46">
        <f>SUM($AW$25+$AZ$30+$AW$37+$AZ$42)</f>
        <v>3</v>
      </c>
      <c r="BR32" s="46">
        <f>SUM(BO32-BQ32)</f>
        <v>4</v>
      </c>
      <c r="BS32" s="183"/>
      <c r="BT32" s="184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11">
        <v>9</v>
      </c>
      <c r="C33" s="112"/>
      <c r="D33" s="112">
        <v>1</v>
      </c>
      <c r="E33" s="112"/>
      <c r="F33" s="112"/>
      <c r="G33" s="112" t="s">
        <v>18</v>
      </c>
      <c r="H33" s="112"/>
      <c r="I33" s="112"/>
      <c r="J33" s="113">
        <f t="shared" si="2"/>
        <v>0.43611111111111095</v>
      </c>
      <c r="K33" s="113"/>
      <c r="L33" s="113"/>
      <c r="M33" s="113"/>
      <c r="N33" s="114"/>
      <c r="O33" s="121" t="str">
        <f>D18</f>
        <v>TSV Ganderkesee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4" t="s">
        <v>22</v>
      </c>
      <c r="AF33" s="122" t="str">
        <f>D20</f>
        <v>FC-Huntlosen 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93">
        <v>2</v>
      </c>
      <c r="AX33" s="95"/>
      <c r="AY33" s="14" t="s">
        <v>21</v>
      </c>
      <c r="AZ33" s="95">
        <v>0</v>
      </c>
      <c r="BA33" s="96"/>
      <c r="BB33" s="93" t="s">
        <v>44</v>
      </c>
      <c r="BC33" s="94"/>
      <c r="BD33" s="19"/>
      <c r="BE33" s="37"/>
      <c r="BF33" s="42">
        <f t="shared" si="0"/>
        <v>3</v>
      </c>
      <c r="BG33" s="42" t="s">
        <v>21</v>
      </c>
      <c r="BH33" s="42">
        <f t="shared" si="1"/>
        <v>0</v>
      </c>
      <c r="BI33" s="37"/>
      <c r="BJ33" s="37"/>
      <c r="BK33" s="44"/>
      <c r="BL33" s="44"/>
      <c r="BM33" s="48" t="str">
        <f>$D$19</f>
        <v>VfL-Wildeshausen</v>
      </c>
      <c r="BN33" s="46">
        <f>SUM($BF$26+$BH$30+$BF$34+$BH$38)</f>
        <v>6</v>
      </c>
      <c r="BO33" s="46">
        <f>SUM($AW$26+$AZ$30+$AW$34+$AZ$38)</f>
        <v>5</v>
      </c>
      <c r="BP33" s="47" t="s">
        <v>21</v>
      </c>
      <c r="BQ33" s="46">
        <f>SUM($AZ$26+$AW$30+$AZ$34+$AW$38)</f>
        <v>4</v>
      </c>
      <c r="BR33" s="46">
        <f>SUM(BO33-BQ33)</f>
        <v>1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99">
        <v>10</v>
      </c>
      <c r="C34" s="100"/>
      <c r="D34" s="100">
        <v>1</v>
      </c>
      <c r="E34" s="100"/>
      <c r="F34" s="100"/>
      <c r="G34" s="100" t="s">
        <v>18</v>
      </c>
      <c r="H34" s="100"/>
      <c r="I34" s="100"/>
      <c r="J34" s="104">
        <f t="shared" si="2"/>
        <v>0.4437499999999998</v>
      </c>
      <c r="K34" s="104"/>
      <c r="L34" s="104"/>
      <c r="M34" s="104"/>
      <c r="N34" s="105"/>
      <c r="O34" s="101" t="str">
        <f>D19</f>
        <v>VfL-Wildeshausen</v>
      </c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54" t="s">
        <v>22</v>
      </c>
      <c r="AF34" s="102" t="str">
        <f>D16</f>
        <v>TSV Großenkneten</v>
      </c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3"/>
      <c r="AW34" s="91">
        <v>2</v>
      </c>
      <c r="AX34" s="97"/>
      <c r="AY34" s="54" t="s">
        <v>21</v>
      </c>
      <c r="AZ34" s="97">
        <v>0</v>
      </c>
      <c r="BA34" s="98"/>
      <c r="BB34" s="91" t="s">
        <v>36</v>
      </c>
      <c r="BC34" s="92"/>
      <c r="BD34" s="19"/>
      <c r="BE34" s="37"/>
      <c r="BF34" s="42">
        <f t="shared" si="0"/>
        <v>3</v>
      </c>
      <c r="BG34" s="42" t="s">
        <v>21</v>
      </c>
      <c r="BH34" s="42">
        <f t="shared" si="1"/>
        <v>0</v>
      </c>
      <c r="BI34" s="37"/>
      <c r="BJ34" s="37"/>
      <c r="BK34" s="44"/>
      <c r="BL34" s="44"/>
      <c r="BM34" s="48" t="str">
        <f>$D$20</f>
        <v>FC-Huntlosen </v>
      </c>
      <c r="BN34" s="46">
        <f>SUM($BF$29+$BH$33+$BF$38+$BH$42)</f>
        <v>1</v>
      </c>
      <c r="BO34" s="46">
        <f>SUM($AW$29+$AZ$33+$AW$38+$AZ$42)</f>
        <v>0</v>
      </c>
      <c r="BP34" s="47" t="s">
        <v>21</v>
      </c>
      <c r="BQ34" s="46">
        <f>SUM($AZ$29+$AW$33+$AZ$38+$AW$42)</f>
        <v>5</v>
      </c>
      <c r="BR34" s="46">
        <f>SUM(BO34-BQ34)</f>
        <v>-5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11">
        <v>11</v>
      </c>
      <c r="C35" s="112"/>
      <c r="D35" s="112">
        <v>1</v>
      </c>
      <c r="E35" s="112"/>
      <c r="F35" s="112"/>
      <c r="G35" s="112" t="s">
        <v>24</v>
      </c>
      <c r="H35" s="112"/>
      <c r="I35" s="112"/>
      <c r="J35" s="113">
        <f t="shared" si="2"/>
        <v>0.4513888888888887</v>
      </c>
      <c r="K35" s="113"/>
      <c r="L35" s="113"/>
      <c r="M35" s="113"/>
      <c r="N35" s="114"/>
      <c r="O35" s="121" t="str">
        <f>AG18</f>
        <v>SV Grün-Weiß Kleinenkneten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4" t="s">
        <v>22</v>
      </c>
      <c r="AF35" s="122" t="str">
        <f>AG20</f>
        <v>TSV Klein Scharrel</v>
      </c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3"/>
      <c r="AW35" s="93">
        <v>2</v>
      </c>
      <c r="AX35" s="95"/>
      <c r="AY35" s="14" t="s">
        <v>21</v>
      </c>
      <c r="AZ35" s="95">
        <v>0</v>
      </c>
      <c r="BA35" s="96"/>
      <c r="BB35" s="93" t="s">
        <v>43</v>
      </c>
      <c r="BC35" s="94"/>
      <c r="BD35" s="19"/>
      <c r="BE35" s="37"/>
      <c r="BF35" s="42">
        <f t="shared" si="0"/>
        <v>3</v>
      </c>
      <c r="BG35" s="42" t="s">
        <v>21</v>
      </c>
      <c r="BH35" s="42">
        <f t="shared" si="1"/>
        <v>0</v>
      </c>
      <c r="BI35" s="37"/>
      <c r="BJ35" s="37"/>
      <c r="BK35" s="44"/>
      <c r="BL35" s="44"/>
      <c r="BM35" s="45" t="str">
        <f>$D$16</f>
        <v>TSV Großenkneten</v>
      </c>
      <c r="BN35" s="46">
        <f>SUM($BF$25+$BH$29+$BH$34+$BF$41)</f>
        <v>1</v>
      </c>
      <c r="BO35" s="46">
        <f>SUM($AW$25+$AZ$29+$AZ$34+$AW$41)</f>
        <v>1</v>
      </c>
      <c r="BP35" s="47" t="s">
        <v>21</v>
      </c>
      <c r="BQ35" s="46">
        <f>SUM($AZ$25+$AW$29+$AW$34+$AZ$41)</f>
        <v>8</v>
      </c>
      <c r="BR35" s="46">
        <f>SUM(BO35-BQ35)</f>
        <v>-7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99">
        <v>12</v>
      </c>
      <c r="C36" s="100"/>
      <c r="D36" s="100">
        <v>1</v>
      </c>
      <c r="E36" s="100"/>
      <c r="F36" s="100"/>
      <c r="G36" s="100" t="s">
        <v>24</v>
      </c>
      <c r="H36" s="100"/>
      <c r="I36" s="100"/>
      <c r="J36" s="104">
        <f t="shared" si="2"/>
        <v>0.45902777777777753</v>
      </c>
      <c r="K36" s="104"/>
      <c r="L36" s="104"/>
      <c r="M36" s="104"/>
      <c r="N36" s="105"/>
      <c r="O36" s="180" t="str">
        <f>AG19</f>
        <v>Tus Heidkrug</v>
      </c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54" t="s">
        <v>22</v>
      </c>
      <c r="AF36" s="181" t="str">
        <f>AG16</f>
        <v>VfR-Wardenburg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2"/>
      <c r="AW36" s="91">
        <v>2</v>
      </c>
      <c r="AX36" s="97"/>
      <c r="AY36" s="54" t="s">
        <v>21</v>
      </c>
      <c r="AZ36" s="97">
        <v>0</v>
      </c>
      <c r="BA36" s="98"/>
      <c r="BB36" s="91" t="s">
        <v>35</v>
      </c>
      <c r="BC36" s="92"/>
      <c r="BD36" s="19"/>
      <c r="BE36" s="37"/>
      <c r="BF36" s="42">
        <f t="shared" si="0"/>
        <v>3</v>
      </c>
      <c r="BG36" s="42" t="s">
        <v>21</v>
      </c>
      <c r="BH36" s="42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11">
        <v>13</v>
      </c>
      <c r="C37" s="112"/>
      <c r="D37" s="112">
        <v>1</v>
      </c>
      <c r="E37" s="112"/>
      <c r="F37" s="112"/>
      <c r="G37" s="112" t="s">
        <v>18</v>
      </c>
      <c r="H37" s="112"/>
      <c r="I37" s="112"/>
      <c r="J37" s="113">
        <f t="shared" si="2"/>
        <v>0.4666666666666664</v>
      </c>
      <c r="K37" s="113"/>
      <c r="L37" s="113"/>
      <c r="M37" s="113"/>
      <c r="N37" s="114"/>
      <c r="O37" s="121" t="str">
        <f>D18</f>
        <v>TSV Ganderkesee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4" t="s">
        <v>22</v>
      </c>
      <c r="AF37" s="122" t="str">
        <f>D17</f>
        <v>FC-Hude 3</v>
      </c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3"/>
      <c r="AW37" s="93">
        <v>1</v>
      </c>
      <c r="AX37" s="95"/>
      <c r="AY37" s="14" t="s">
        <v>21</v>
      </c>
      <c r="AZ37" s="95">
        <v>0</v>
      </c>
      <c r="BA37" s="96"/>
      <c r="BB37" s="93" t="s">
        <v>38</v>
      </c>
      <c r="BC37" s="94"/>
      <c r="BD37" s="19"/>
      <c r="BE37" s="37"/>
      <c r="BF37" s="42">
        <f t="shared" si="0"/>
        <v>3</v>
      </c>
      <c r="BG37" s="42" t="s">
        <v>21</v>
      </c>
      <c r="BH37" s="42">
        <f t="shared" si="1"/>
        <v>0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99">
        <v>14</v>
      </c>
      <c r="C38" s="100"/>
      <c r="D38" s="100">
        <v>1</v>
      </c>
      <c r="E38" s="100"/>
      <c r="F38" s="100"/>
      <c r="G38" s="100" t="s">
        <v>18</v>
      </c>
      <c r="H38" s="100"/>
      <c r="I38" s="100"/>
      <c r="J38" s="104">
        <f t="shared" si="2"/>
        <v>0.47430555555555526</v>
      </c>
      <c r="K38" s="104"/>
      <c r="L38" s="104"/>
      <c r="M38" s="104"/>
      <c r="N38" s="105"/>
      <c r="O38" s="101" t="str">
        <f>D20</f>
        <v>FC-Huntlosen 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54" t="s">
        <v>22</v>
      </c>
      <c r="AF38" s="102" t="str">
        <f>D19</f>
        <v>VfL-Wildeshausen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3"/>
      <c r="AW38" s="91">
        <v>0</v>
      </c>
      <c r="AX38" s="97"/>
      <c r="AY38" s="54" t="s">
        <v>21</v>
      </c>
      <c r="AZ38" s="97">
        <v>1</v>
      </c>
      <c r="BA38" s="98"/>
      <c r="BB38" s="91" t="s">
        <v>42</v>
      </c>
      <c r="BC38" s="92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8" t="str">
        <f>$AG$19</f>
        <v>Tus Heidkrug</v>
      </c>
      <c r="BN38" s="46">
        <f>SUM($BF$28+$BH$32+$BF$36+$BH$40)</f>
        <v>12</v>
      </c>
      <c r="BO38" s="46">
        <f>SUM($AW$28+$AZ$32+$AW$36+$AZ$40)</f>
        <v>14</v>
      </c>
      <c r="BP38" s="47" t="s">
        <v>21</v>
      </c>
      <c r="BQ38" s="46">
        <f>SUM($AZ$28+$AW$32+$AZ$36+$AW$40)</f>
        <v>0</v>
      </c>
      <c r="BR38" s="46">
        <f>SUM(BO38-BQ38)</f>
        <v>14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11">
        <v>15</v>
      </c>
      <c r="C39" s="112"/>
      <c r="D39" s="112">
        <v>1</v>
      </c>
      <c r="E39" s="112"/>
      <c r="F39" s="112"/>
      <c r="G39" s="112" t="s">
        <v>24</v>
      </c>
      <c r="H39" s="112"/>
      <c r="I39" s="112"/>
      <c r="J39" s="113">
        <f t="shared" si="2"/>
        <v>0.4819444444444441</v>
      </c>
      <c r="K39" s="113"/>
      <c r="L39" s="113"/>
      <c r="M39" s="113"/>
      <c r="N39" s="114"/>
      <c r="O39" s="121" t="str">
        <f>AG18</f>
        <v>SV Grün-Weiß Kleinenkneten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4" t="s">
        <v>22</v>
      </c>
      <c r="AF39" s="122" t="str">
        <f>AG17</f>
        <v>TV Munderloh </v>
      </c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3"/>
      <c r="AW39" s="93">
        <v>1</v>
      </c>
      <c r="AX39" s="95"/>
      <c r="AY39" s="14" t="s">
        <v>21</v>
      </c>
      <c r="AZ39" s="95">
        <v>0</v>
      </c>
      <c r="BA39" s="96"/>
      <c r="BB39" s="93" t="s">
        <v>37</v>
      </c>
      <c r="BC39" s="94"/>
      <c r="BD39" s="19"/>
      <c r="BE39" s="37"/>
      <c r="BF39" s="42">
        <f t="shared" si="0"/>
        <v>3</v>
      </c>
      <c r="BG39" s="42" t="s">
        <v>21</v>
      </c>
      <c r="BH39" s="42">
        <f t="shared" si="1"/>
        <v>0</v>
      </c>
      <c r="BI39" s="37"/>
      <c r="BJ39" s="37"/>
      <c r="BK39" s="44"/>
      <c r="BL39" s="44"/>
      <c r="BM39" s="45" t="str">
        <f>$AG$18</f>
        <v>SV Grün-Weiß Kleinenkneten</v>
      </c>
      <c r="BN39" s="46">
        <f>SUM($BH$28+$BF$35+$BF$39+$BH$43)</f>
        <v>9</v>
      </c>
      <c r="BO39" s="46">
        <f>SUM($AZ$28+$AW$35+$AW$39+$AZ$43)</f>
        <v>5</v>
      </c>
      <c r="BP39" s="47" t="s">
        <v>21</v>
      </c>
      <c r="BQ39" s="46">
        <f>SUM($AW$28+$AZ$35+$AZ$39+$AW$43)</f>
        <v>3</v>
      </c>
      <c r="BR39" s="46">
        <f>SUM(BO39-BQ39)</f>
        <v>2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99">
        <v>16</v>
      </c>
      <c r="C40" s="100"/>
      <c r="D40" s="100">
        <v>1</v>
      </c>
      <c r="E40" s="100"/>
      <c r="F40" s="100"/>
      <c r="G40" s="100" t="s">
        <v>24</v>
      </c>
      <c r="H40" s="100"/>
      <c r="I40" s="100"/>
      <c r="J40" s="104">
        <f t="shared" si="2"/>
        <v>0.489583333333333</v>
      </c>
      <c r="K40" s="104"/>
      <c r="L40" s="104"/>
      <c r="M40" s="104"/>
      <c r="N40" s="105"/>
      <c r="O40" s="101" t="str">
        <f>AG20</f>
        <v>TSV Klein Scharrel</v>
      </c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54" t="s">
        <v>22</v>
      </c>
      <c r="AF40" s="102" t="str">
        <f>AG19</f>
        <v>Tus Heidkrug</v>
      </c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3"/>
      <c r="AW40" s="91">
        <v>0</v>
      </c>
      <c r="AX40" s="97"/>
      <c r="AY40" s="54" t="s">
        <v>21</v>
      </c>
      <c r="AZ40" s="97">
        <v>4</v>
      </c>
      <c r="BA40" s="98"/>
      <c r="BB40" s="91" t="s">
        <v>41</v>
      </c>
      <c r="BC40" s="92"/>
      <c r="BD40" s="19"/>
      <c r="BE40" s="37"/>
      <c r="BF40" s="42">
        <f t="shared" si="0"/>
        <v>0</v>
      </c>
      <c r="BG40" s="42" t="s">
        <v>21</v>
      </c>
      <c r="BH40" s="42">
        <f t="shared" si="1"/>
        <v>3</v>
      </c>
      <c r="BI40" s="37"/>
      <c r="BJ40" s="37"/>
      <c r="BK40" s="44"/>
      <c r="BL40" s="44"/>
      <c r="BM40" s="48" t="str">
        <f>$AG$17</f>
        <v>TV Munderloh </v>
      </c>
      <c r="BN40" s="46">
        <f>SUM($BH$27+$BF$32+$BH$39+$BF$44)</f>
        <v>6</v>
      </c>
      <c r="BO40" s="46">
        <f>SUM($AZ$27+$AW$32+$AZ$39+$AW$44)</f>
        <v>3</v>
      </c>
      <c r="BP40" s="47" t="s">
        <v>21</v>
      </c>
      <c r="BQ40" s="46">
        <f>SUM($AW$27+$AZ$32+$AW$39+$AZ$44)</f>
        <v>6</v>
      </c>
      <c r="BR40" s="46">
        <f>SUM(BO40-BQ40)</f>
        <v>-3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11">
        <v>17</v>
      </c>
      <c r="C41" s="112"/>
      <c r="D41" s="112">
        <v>1</v>
      </c>
      <c r="E41" s="112"/>
      <c r="F41" s="112"/>
      <c r="G41" s="112" t="s">
        <v>18</v>
      </c>
      <c r="H41" s="112"/>
      <c r="I41" s="112"/>
      <c r="J41" s="113">
        <f t="shared" si="2"/>
        <v>0.49722222222222184</v>
      </c>
      <c r="K41" s="113"/>
      <c r="L41" s="113"/>
      <c r="M41" s="113"/>
      <c r="N41" s="114"/>
      <c r="O41" s="121" t="str">
        <f>D16</f>
        <v>TSV Großenkneten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4" t="s">
        <v>22</v>
      </c>
      <c r="AF41" s="122" t="str">
        <f>D18</f>
        <v>TSV Ganderkesee</v>
      </c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3"/>
      <c r="AW41" s="93">
        <v>1</v>
      </c>
      <c r="AX41" s="95"/>
      <c r="AY41" s="14" t="s">
        <v>21</v>
      </c>
      <c r="AZ41" s="95">
        <v>4</v>
      </c>
      <c r="BA41" s="96"/>
      <c r="BB41" s="93" t="s">
        <v>40</v>
      </c>
      <c r="BC41" s="94"/>
      <c r="BD41" s="19"/>
      <c r="BE41" s="37"/>
      <c r="BF41" s="42">
        <f t="shared" si="0"/>
        <v>0</v>
      </c>
      <c r="BG41" s="42" t="s">
        <v>21</v>
      </c>
      <c r="BH41" s="42">
        <f t="shared" si="1"/>
        <v>3</v>
      </c>
      <c r="BI41" s="37"/>
      <c r="BJ41" s="37"/>
      <c r="BK41" s="44"/>
      <c r="BL41" s="44"/>
      <c r="BM41" s="48" t="str">
        <f>$AG$20</f>
        <v>TSV Klein Scharrel</v>
      </c>
      <c r="BN41" s="46">
        <f>SUM($BF$31+$BH$35+$BF$40+$BH$44)</f>
        <v>3</v>
      </c>
      <c r="BO41" s="46">
        <f>SUM($AW$31+$AZ$35+$AW$40+$AZ$44)</f>
        <v>2</v>
      </c>
      <c r="BP41" s="47" t="s">
        <v>21</v>
      </c>
      <c r="BQ41" s="46">
        <f>SUM($AZ$31+$AW$35+$AZ$40+$AW$44)</f>
        <v>7</v>
      </c>
      <c r="BR41" s="46">
        <f>SUM(BO41-BQ41)</f>
        <v>-5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99">
        <v>18</v>
      </c>
      <c r="C42" s="100"/>
      <c r="D42" s="100">
        <v>1</v>
      </c>
      <c r="E42" s="100"/>
      <c r="F42" s="100"/>
      <c r="G42" s="100" t="s">
        <v>18</v>
      </c>
      <c r="H42" s="100"/>
      <c r="I42" s="100"/>
      <c r="J42" s="104">
        <f t="shared" si="2"/>
        <v>0.5048611111111108</v>
      </c>
      <c r="K42" s="104"/>
      <c r="L42" s="104"/>
      <c r="M42" s="104"/>
      <c r="N42" s="105"/>
      <c r="O42" s="101" t="str">
        <f>D17</f>
        <v>FC-Hude 3</v>
      </c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54" t="s">
        <v>22</v>
      </c>
      <c r="AF42" s="102" t="str">
        <f>D20</f>
        <v>FC-Huntlosen </v>
      </c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91">
        <v>2</v>
      </c>
      <c r="AX42" s="97"/>
      <c r="AY42" s="54" t="s">
        <v>21</v>
      </c>
      <c r="AZ42" s="97">
        <v>0</v>
      </c>
      <c r="BA42" s="98"/>
      <c r="BB42" s="91" t="s">
        <v>44</v>
      </c>
      <c r="BC42" s="92"/>
      <c r="BD42" s="19"/>
      <c r="BE42" s="37"/>
      <c r="BF42" s="42">
        <f t="shared" si="0"/>
        <v>3</v>
      </c>
      <c r="BG42" s="42" t="s">
        <v>21</v>
      </c>
      <c r="BH42" s="42">
        <f t="shared" si="1"/>
        <v>0</v>
      </c>
      <c r="BI42" s="37"/>
      <c r="BJ42" s="37"/>
      <c r="BK42" s="44"/>
      <c r="BL42" s="44"/>
      <c r="BM42" s="48" t="str">
        <f>$AG$16</f>
        <v>VfR-Wardenburg</v>
      </c>
      <c r="BN42" s="46">
        <f>SUM($BF$27+$BH$31+$BH$36+$BF$43)</f>
        <v>0</v>
      </c>
      <c r="BO42" s="46">
        <f>SUM($AW$27+$AZ$31+$AZ$36+$AW$43)</f>
        <v>0</v>
      </c>
      <c r="BP42" s="47" t="s">
        <v>21</v>
      </c>
      <c r="BQ42" s="46">
        <f>SUM($AZ$27+$AW$31+$AW$36+$AZ$43)</f>
        <v>8</v>
      </c>
      <c r="BR42" s="46">
        <f>SUM(BO42-BQ42)</f>
        <v>-8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11">
        <v>19</v>
      </c>
      <c r="C43" s="112"/>
      <c r="D43" s="112">
        <v>1</v>
      </c>
      <c r="E43" s="112"/>
      <c r="F43" s="112"/>
      <c r="G43" s="112" t="s">
        <v>24</v>
      </c>
      <c r="H43" s="112"/>
      <c r="I43" s="112"/>
      <c r="J43" s="113">
        <f t="shared" si="2"/>
        <v>0.5124999999999996</v>
      </c>
      <c r="K43" s="113"/>
      <c r="L43" s="113"/>
      <c r="M43" s="113"/>
      <c r="N43" s="114"/>
      <c r="O43" s="177" t="str">
        <f>AG16</f>
        <v>VfR-Wardenburg</v>
      </c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4" t="s">
        <v>22</v>
      </c>
      <c r="AF43" s="178" t="str">
        <f>AG18</f>
        <v>SV Grün-Weiß Kleinenkneten</v>
      </c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9"/>
      <c r="AW43" s="93">
        <v>0</v>
      </c>
      <c r="AX43" s="95"/>
      <c r="AY43" s="14" t="s">
        <v>21</v>
      </c>
      <c r="AZ43" s="95">
        <v>2</v>
      </c>
      <c r="BA43" s="96"/>
      <c r="BB43" s="93" t="s">
        <v>39</v>
      </c>
      <c r="BC43" s="94"/>
      <c r="BD43" s="19"/>
      <c r="BE43" s="37"/>
      <c r="BF43" s="42">
        <f t="shared" si="0"/>
        <v>0</v>
      </c>
      <c r="BG43" s="42" t="s">
        <v>21</v>
      </c>
      <c r="BH43" s="42">
        <f t="shared" si="1"/>
        <v>3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99">
        <v>20</v>
      </c>
      <c r="C44" s="100"/>
      <c r="D44" s="100">
        <v>1</v>
      </c>
      <c r="E44" s="100"/>
      <c r="F44" s="100"/>
      <c r="G44" s="100" t="s">
        <v>24</v>
      </c>
      <c r="H44" s="100"/>
      <c r="I44" s="100"/>
      <c r="J44" s="104">
        <f t="shared" si="2"/>
        <v>0.5201388888888885</v>
      </c>
      <c r="K44" s="104"/>
      <c r="L44" s="104"/>
      <c r="M44" s="104"/>
      <c r="N44" s="105"/>
      <c r="O44" s="101" t="str">
        <f>AG17</f>
        <v>TV Munderloh 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54" t="s">
        <v>22</v>
      </c>
      <c r="AF44" s="102" t="str">
        <f>AG20</f>
        <v>TSV Klein Scharrel</v>
      </c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91">
        <v>1</v>
      </c>
      <c r="AX44" s="97"/>
      <c r="AY44" s="54" t="s">
        <v>21</v>
      </c>
      <c r="AZ44" s="97">
        <v>0</v>
      </c>
      <c r="BA44" s="98"/>
      <c r="BB44" s="91" t="s">
        <v>43</v>
      </c>
      <c r="BC44" s="92"/>
      <c r="BD44" s="20"/>
      <c r="BF44" s="42">
        <f t="shared" si="0"/>
        <v>3</v>
      </c>
      <c r="BG44" s="42" t="s">
        <v>21</v>
      </c>
      <c r="BH44" s="42">
        <f t="shared" si="1"/>
        <v>0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79" t="s">
        <v>14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79" t="s">
        <v>26</v>
      </c>
      <c r="Q48" s="80"/>
      <c r="R48" s="81"/>
      <c r="S48" s="79" t="s">
        <v>27</v>
      </c>
      <c r="T48" s="80"/>
      <c r="U48" s="80"/>
      <c r="V48" s="80"/>
      <c r="W48" s="81"/>
      <c r="X48" s="79" t="s">
        <v>28</v>
      </c>
      <c r="Y48" s="80"/>
      <c r="Z48" s="81"/>
      <c r="AA48" s="9"/>
      <c r="AB48" s="9"/>
      <c r="AC48" s="9"/>
      <c r="AD48" s="9"/>
      <c r="AE48" s="79" t="s">
        <v>15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1"/>
      <c r="AS48" s="79" t="s">
        <v>26</v>
      </c>
      <c r="AT48" s="80"/>
      <c r="AU48" s="81"/>
      <c r="AV48" s="79" t="s">
        <v>27</v>
      </c>
      <c r="AW48" s="80"/>
      <c r="AX48" s="80"/>
      <c r="AY48" s="80"/>
      <c r="AZ48" s="81"/>
      <c r="BA48" s="79" t="s">
        <v>28</v>
      </c>
      <c r="BB48" s="80"/>
      <c r="BC48" s="81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28" t="s">
        <v>9</v>
      </c>
      <c r="C49" s="72"/>
      <c r="D49" s="129" t="str">
        <f>BM31</f>
        <v>TSV Ganderkesee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  <c r="P49" s="55">
        <f>BN31</f>
        <v>12</v>
      </c>
      <c r="Q49" s="70"/>
      <c r="R49" s="71"/>
      <c r="S49" s="72">
        <f>BO31</f>
        <v>8</v>
      </c>
      <c r="T49" s="72"/>
      <c r="U49" s="10" t="s">
        <v>21</v>
      </c>
      <c r="V49" s="72">
        <f>BQ31</f>
        <v>1</v>
      </c>
      <c r="W49" s="72"/>
      <c r="X49" s="76">
        <f>BR31</f>
        <v>7</v>
      </c>
      <c r="Y49" s="77"/>
      <c r="Z49" s="78"/>
      <c r="AA49" s="4"/>
      <c r="AB49" s="4"/>
      <c r="AC49" s="4"/>
      <c r="AD49" s="4"/>
      <c r="AE49" s="128" t="s">
        <v>9</v>
      </c>
      <c r="AF49" s="72"/>
      <c r="AG49" s="129" t="str">
        <f>BM38</f>
        <v>Tus Heidkrug</v>
      </c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1"/>
      <c r="AS49" s="55">
        <f>BN38</f>
        <v>12</v>
      </c>
      <c r="AT49" s="70"/>
      <c r="AU49" s="71"/>
      <c r="AV49" s="72">
        <f>BO38</f>
        <v>14</v>
      </c>
      <c r="AW49" s="72"/>
      <c r="AX49" s="10" t="s">
        <v>21</v>
      </c>
      <c r="AY49" s="72">
        <f>BQ38</f>
        <v>0</v>
      </c>
      <c r="AZ49" s="72"/>
      <c r="BA49" s="76">
        <f>BR38</f>
        <v>14</v>
      </c>
      <c r="BB49" s="77"/>
      <c r="BC49" s="78"/>
      <c r="BD49" s="21"/>
      <c r="DL49" s="21"/>
    </row>
    <row r="50" spans="2:116" ht="12.75">
      <c r="B50" s="124" t="s">
        <v>10</v>
      </c>
      <c r="C50" s="59"/>
      <c r="D50" s="125" t="str">
        <f>BM32</f>
        <v>FC-Hude 3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7"/>
      <c r="P50" s="60">
        <f>BN32</f>
        <v>9</v>
      </c>
      <c r="Q50" s="61"/>
      <c r="R50" s="62"/>
      <c r="S50" s="59">
        <f>BO32</f>
        <v>7</v>
      </c>
      <c r="T50" s="59"/>
      <c r="U50" s="11" t="s">
        <v>21</v>
      </c>
      <c r="V50" s="59">
        <f>BQ32</f>
        <v>3</v>
      </c>
      <c r="W50" s="59"/>
      <c r="X50" s="73">
        <f>BR32</f>
        <v>4</v>
      </c>
      <c r="Y50" s="74"/>
      <c r="Z50" s="75"/>
      <c r="AA50" s="4"/>
      <c r="AB50" s="4"/>
      <c r="AC50" s="4"/>
      <c r="AD50" s="4"/>
      <c r="AE50" s="124" t="s">
        <v>10</v>
      </c>
      <c r="AF50" s="59"/>
      <c r="AG50" s="125" t="str">
        <f>BM39</f>
        <v>SV Grün-Weiß Kleinenkneten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7"/>
      <c r="AS50" s="60">
        <f>BN39</f>
        <v>9</v>
      </c>
      <c r="AT50" s="61"/>
      <c r="AU50" s="62"/>
      <c r="AV50" s="59">
        <f>BO39</f>
        <v>5</v>
      </c>
      <c r="AW50" s="59"/>
      <c r="AX50" s="11" t="s">
        <v>21</v>
      </c>
      <c r="AY50" s="59">
        <f>BQ39</f>
        <v>3</v>
      </c>
      <c r="AZ50" s="59"/>
      <c r="BA50" s="73">
        <f>BR39</f>
        <v>2</v>
      </c>
      <c r="BB50" s="74"/>
      <c r="BC50" s="75"/>
      <c r="BD50" s="21"/>
      <c r="DL50" s="21"/>
    </row>
    <row r="51" spans="2:116" ht="12.75">
      <c r="B51" s="124" t="s">
        <v>11</v>
      </c>
      <c r="C51" s="59"/>
      <c r="D51" s="125" t="str">
        <f>BM33</f>
        <v>VfL-Wildeshausen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7"/>
      <c r="P51" s="60">
        <f>BN33</f>
        <v>6</v>
      </c>
      <c r="Q51" s="61"/>
      <c r="R51" s="62"/>
      <c r="S51" s="59">
        <f>BO33</f>
        <v>5</v>
      </c>
      <c r="T51" s="59"/>
      <c r="U51" s="11" t="s">
        <v>21</v>
      </c>
      <c r="V51" s="59">
        <f>BQ33</f>
        <v>4</v>
      </c>
      <c r="W51" s="59"/>
      <c r="X51" s="73">
        <f>BR33</f>
        <v>1</v>
      </c>
      <c r="Y51" s="74"/>
      <c r="Z51" s="75"/>
      <c r="AA51" s="4"/>
      <c r="AB51" s="4"/>
      <c r="AC51" s="4"/>
      <c r="AD51" s="4"/>
      <c r="AE51" s="124" t="s">
        <v>11</v>
      </c>
      <c r="AF51" s="59"/>
      <c r="AG51" s="125" t="str">
        <f>BM40</f>
        <v>TV Munderloh </v>
      </c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60">
        <f>BN40</f>
        <v>6</v>
      </c>
      <c r="AT51" s="61"/>
      <c r="AU51" s="62"/>
      <c r="AV51" s="59">
        <f>BO40</f>
        <v>3</v>
      </c>
      <c r="AW51" s="59"/>
      <c r="AX51" s="11" t="s">
        <v>21</v>
      </c>
      <c r="AY51" s="59">
        <f>BQ40</f>
        <v>6</v>
      </c>
      <c r="AZ51" s="59"/>
      <c r="BA51" s="73">
        <f>BR40</f>
        <v>-3</v>
      </c>
      <c r="BB51" s="74"/>
      <c r="BC51" s="75"/>
      <c r="BD51" s="21"/>
      <c r="DL51" s="21"/>
    </row>
    <row r="52" spans="2:116" ht="12.75">
      <c r="B52" s="124" t="s">
        <v>12</v>
      </c>
      <c r="C52" s="59"/>
      <c r="D52" s="125" t="str">
        <f>BM34</f>
        <v>FC-Huntlosen 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  <c r="P52" s="60">
        <f>BN34</f>
        <v>1</v>
      </c>
      <c r="Q52" s="61"/>
      <c r="R52" s="62"/>
      <c r="S52" s="59">
        <f>BO34</f>
        <v>0</v>
      </c>
      <c r="T52" s="59"/>
      <c r="U52" s="11" t="s">
        <v>21</v>
      </c>
      <c r="V52" s="59">
        <f>BQ34</f>
        <v>5</v>
      </c>
      <c r="W52" s="59"/>
      <c r="X52" s="73">
        <f>BR34</f>
        <v>-5</v>
      </c>
      <c r="Y52" s="74"/>
      <c r="Z52" s="75"/>
      <c r="AA52" s="4"/>
      <c r="AB52" s="4"/>
      <c r="AC52" s="4"/>
      <c r="AD52" s="4"/>
      <c r="AE52" s="124" t="s">
        <v>12</v>
      </c>
      <c r="AF52" s="59"/>
      <c r="AG52" s="125" t="str">
        <f>BM41</f>
        <v>TSV Klein Scharrel</v>
      </c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60">
        <f>BN41</f>
        <v>3</v>
      </c>
      <c r="AT52" s="61"/>
      <c r="AU52" s="62"/>
      <c r="AV52" s="59">
        <f>BO41</f>
        <v>2</v>
      </c>
      <c r="AW52" s="59"/>
      <c r="AX52" s="11" t="s">
        <v>21</v>
      </c>
      <c r="AY52" s="59">
        <f>BQ41</f>
        <v>7</v>
      </c>
      <c r="AZ52" s="59"/>
      <c r="BA52" s="73">
        <f>BR41</f>
        <v>-5</v>
      </c>
      <c r="BB52" s="74"/>
      <c r="BC52" s="75"/>
      <c r="BD52" s="21"/>
      <c r="DL52" s="21"/>
    </row>
    <row r="53" spans="2:116" ht="13.5" thickBot="1">
      <c r="B53" s="67" t="s">
        <v>13</v>
      </c>
      <c r="C53" s="68"/>
      <c r="D53" s="69" t="str">
        <f>BM35</f>
        <v>TSV Großenkneten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6"/>
      <c r="P53" s="64">
        <f>BN35</f>
        <v>1</v>
      </c>
      <c r="Q53" s="65"/>
      <c r="R53" s="66"/>
      <c r="S53" s="135">
        <f>BO35</f>
        <v>1</v>
      </c>
      <c r="T53" s="135"/>
      <c r="U53" s="12" t="s">
        <v>21</v>
      </c>
      <c r="V53" s="135">
        <f>BQ35</f>
        <v>8</v>
      </c>
      <c r="W53" s="135"/>
      <c r="X53" s="132">
        <f>BR35</f>
        <v>-7</v>
      </c>
      <c r="Y53" s="133"/>
      <c r="Z53" s="134"/>
      <c r="AA53" s="4"/>
      <c r="AB53" s="4"/>
      <c r="AC53" s="4"/>
      <c r="AD53" s="4"/>
      <c r="AE53" s="67" t="s">
        <v>13</v>
      </c>
      <c r="AF53" s="68"/>
      <c r="AG53" s="69" t="str">
        <f>BM42</f>
        <v>VfR-Wardenburg</v>
      </c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6"/>
      <c r="AS53" s="64">
        <f>BN42</f>
        <v>0</v>
      </c>
      <c r="AT53" s="65"/>
      <c r="AU53" s="66"/>
      <c r="AV53" s="135">
        <f>BO42</f>
        <v>0</v>
      </c>
      <c r="AW53" s="135"/>
      <c r="AX53" s="12" t="s">
        <v>21</v>
      </c>
      <c r="AY53" s="135">
        <f>BQ42</f>
        <v>8</v>
      </c>
      <c r="AZ53" s="135"/>
      <c r="BA53" s="132">
        <f>BR42</f>
        <v>-8</v>
      </c>
      <c r="BB53" s="133"/>
      <c r="BC53" s="134"/>
      <c r="BD53" s="21"/>
      <c r="DL53" s="21"/>
    </row>
    <row r="56" spans="2:116" ht="33">
      <c r="B56" s="137" t="str">
        <f>$A$2</f>
        <v>FC Huntlosen e.V.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21"/>
      <c r="DL56" s="21"/>
    </row>
    <row r="57" spans="2:116" ht="27">
      <c r="B57" s="57" t="str">
        <f>$A$3</f>
        <v>5. Hunte-Hallen-Cup 2011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09">
        <v>0.53125</v>
      </c>
      <c r="I61" s="109"/>
      <c r="J61" s="109"/>
      <c r="K61" s="109"/>
      <c r="L61" s="109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10">
        <v>1</v>
      </c>
      <c r="V61" s="110" t="s">
        <v>5</v>
      </c>
      <c r="W61" s="25" t="s">
        <v>34</v>
      </c>
      <c r="X61" s="63">
        <v>0.006944444444444444</v>
      </c>
      <c r="Y61" s="63"/>
      <c r="Z61" s="63"/>
      <c r="AA61" s="63"/>
      <c r="AB61" s="63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63">
        <v>0.0006944444444444445</v>
      </c>
      <c r="AM61" s="63"/>
      <c r="AN61" s="63"/>
      <c r="AO61" s="63"/>
      <c r="AP61" s="63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136" t="s">
        <v>16</v>
      </c>
      <c r="C64" s="136"/>
      <c r="D64" s="136" t="s">
        <v>45</v>
      </c>
      <c r="E64" s="136"/>
      <c r="F64" s="136"/>
      <c r="G64" s="136" t="s">
        <v>52</v>
      </c>
      <c r="H64" s="136"/>
      <c r="I64" s="136"/>
      <c r="J64" s="136"/>
      <c r="K64" s="136"/>
      <c r="L64" s="136"/>
      <c r="M64" s="136"/>
      <c r="N64" s="136"/>
      <c r="O64" s="136" t="s">
        <v>32</v>
      </c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 t="s">
        <v>23</v>
      </c>
      <c r="AX64" s="136"/>
      <c r="AY64" s="136"/>
      <c r="AZ64" s="136"/>
      <c r="BA64" s="136"/>
      <c r="BB64" s="136" t="s">
        <v>59</v>
      </c>
      <c r="BC64" s="136"/>
    </row>
    <row r="65" spans="2:55" ht="18" customHeight="1">
      <c r="B65" s="140">
        <v>21</v>
      </c>
      <c r="C65" s="141"/>
      <c r="D65" s="154">
        <v>1</v>
      </c>
      <c r="E65" s="155"/>
      <c r="F65" s="155"/>
      <c r="G65" s="158">
        <v>0.53125</v>
      </c>
      <c r="H65" s="159"/>
      <c r="I65" s="159"/>
      <c r="J65" s="159"/>
      <c r="K65" s="159"/>
      <c r="L65" s="159"/>
      <c r="M65" s="159"/>
      <c r="N65" s="160"/>
      <c r="O65" s="144" t="s">
        <v>75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14" t="s">
        <v>22</v>
      </c>
      <c r="AF65" s="95" t="s">
        <v>79</v>
      </c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4"/>
      <c r="AW65" s="145">
        <v>3</v>
      </c>
      <c r="AX65" s="146"/>
      <c r="AY65" s="146" t="s">
        <v>21</v>
      </c>
      <c r="AZ65" s="146">
        <v>4</v>
      </c>
      <c r="BA65" s="148"/>
      <c r="BB65" s="141" t="s">
        <v>84</v>
      </c>
      <c r="BC65" s="149"/>
    </row>
    <row r="66" spans="2:55" ht="12" customHeight="1" thickBot="1">
      <c r="B66" s="142"/>
      <c r="C66" s="143"/>
      <c r="D66" s="156"/>
      <c r="E66" s="157"/>
      <c r="F66" s="157"/>
      <c r="G66" s="161"/>
      <c r="H66" s="162"/>
      <c r="I66" s="162"/>
      <c r="J66" s="162"/>
      <c r="K66" s="162"/>
      <c r="L66" s="162"/>
      <c r="M66" s="162"/>
      <c r="N66" s="163"/>
      <c r="O66" s="151" t="s">
        <v>53</v>
      </c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"/>
      <c r="AF66" s="152" t="s">
        <v>54</v>
      </c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3"/>
      <c r="AW66" s="147"/>
      <c r="AX66" s="97"/>
      <c r="AY66" s="97"/>
      <c r="AZ66" s="97"/>
      <c r="BA66" s="92"/>
      <c r="BB66" s="143"/>
      <c r="BC66" s="150"/>
    </row>
    <row r="67" ht="3.75" customHeight="1" thickBot="1"/>
    <row r="68" spans="2:55" ht="19.5" customHeight="1" thickBot="1">
      <c r="B68" s="136" t="s">
        <v>16</v>
      </c>
      <c r="C68" s="136"/>
      <c r="D68" s="136" t="s">
        <v>45</v>
      </c>
      <c r="E68" s="136"/>
      <c r="F68" s="136"/>
      <c r="G68" s="136" t="s">
        <v>52</v>
      </c>
      <c r="H68" s="136"/>
      <c r="I68" s="136"/>
      <c r="J68" s="136"/>
      <c r="K68" s="136"/>
      <c r="L68" s="136"/>
      <c r="M68" s="136"/>
      <c r="N68" s="136"/>
      <c r="O68" s="136" t="s">
        <v>33</v>
      </c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 t="s">
        <v>23</v>
      </c>
      <c r="AX68" s="136"/>
      <c r="AY68" s="136"/>
      <c r="AZ68" s="136"/>
      <c r="BA68" s="136"/>
      <c r="BB68" s="136" t="s">
        <v>59</v>
      </c>
      <c r="BC68" s="136"/>
    </row>
    <row r="69" spans="2:55" ht="18" customHeight="1">
      <c r="B69" s="140">
        <v>22</v>
      </c>
      <c r="C69" s="141"/>
      <c r="D69" s="154">
        <v>1</v>
      </c>
      <c r="E69" s="155"/>
      <c r="F69" s="155"/>
      <c r="G69" s="158">
        <v>0.5388888888888889</v>
      </c>
      <c r="H69" s="159"/>
      <c r="I69" s="159"/>
      <c r="J69" s="159"/>
      <c r="K69" s="159"/>
      <c r="L69" s="159"/>
      <c r="M69" s="159"/>
      <c r="N69" s="160"/>
      <c r="O69" s="144" t="s">
        <v>68</v>
      </c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14" t="s">
        <v>22</v>
      </c>
      <c r="AF69" s="95" t="s">
        <v>76</v>
      </c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4"/>
      <c r="AW69" s="145">
        <v>0</v>
      </c>
      <c r="AX69" s="146"/>
      <c r="AY69" s="146" t="s">
        <v>21</v>
      </c>
      <c r="AZ69" s="146">
        <v>2</v>
      </c>
      <c r="BA69" s="148"/>
      <c r="BB69" s="141"/>
      <c r="BC69" s="149"/>
    </row>
    <row r="70" spans="2:55" ht="12" customHeight="1" thickBot="1">
      <c r="B70" s="142"/>
      <c r="C70" s="143"/>
      <c r="D70" s="156"/>
      <c r="E70" s="157"/>
      <c r="F70" s="157"/>
      <c r="G70" s="161"/>
      <c r="H70" s="162"/>
      <c r="I70" s="162"/>
      <c r="J70" s="162"/>
      <c r="K70" s="162"/>
      <c r="L70" s="162"/>
      <c r="M70" s="162"/>
      <c r="N70" s="163"/>
      <c r="O70" s="151" t="s">
        <v>55</v>
      </c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"/>
      <c r="AF70" s="152" t="s">
        <v>56</v>
      </c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3"/>
      <c r="AW70" s="147"/>
      <c r="AX70" s="97"/>
      <c r="AY70" s="97"/>
      <c r="AZ70" s="97"/>
      <c r="BA70" s="92"/>
      <c r="BB70" s="143"/>
      <c r="BC70" s="150"/>
    </row>
    <row r="71" spans="13:34" ht="12.75">
      <c r="M71" s="20" t="s">
        <v>61</v>
      </c>
      <c r="N71" s="20"/>
      <c r="O71" s="20"/>
      <c r="P71" s="20" t="s">
        <v>77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73" ht="12.75">
      <c r="B72" s="1" t="s">
        <v>51</v>
      </c>
      <c r="M72" s="20" t="s">
        <v>62</v>
      </c>
      <c r="N72" s="20"/>
      <c r="O72" s="20"/>
      <c r="P72" s="20" t="s">
        <v>78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166" t="s">
        <v>9</v>
      </c>
      <c r="J74" s="167"/>
      <c r="K74" s="167"/>
      <c r="L74" s="16"/>
      <c r="M74" s="164" t="str">
        <f>IF(ISBLANK($AZ$69)," ",IF($AW$69&gt;$AZ$69,$O$69,IF($AZ$69&gt;$AW$69,$AF$69)))</f>
        <v>TuS Heidkrug</v>
      </c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5"/>
    </row>
    <row r="75" spans="9:48" ht="25.5" customHeight="1">
      <c r="I75" s="170" t="s">
        <v>10</v>
      </c>
      <c r="J75" s="171"/>
      <c r="K75" s="171"/>
      <c r="L75" s="17"/>
      <c r="M75" s="168" t="str">
        <f>IF(ISBLANK($AZ$69)," ",IF($AW$69&lt;$AZ$69,$O$69,IF($AZ$69&lt;$AW$69,$AF$69)))</f>
        <v>TSV Ganderkesee</v>
      </c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9"/>
    </row>
    <row r="76" spans="9:48" ht="25.5" customHeight="1">
      <c r="I76" s="170" t="s">
        <v>11</v>
      </c>
      <c r="J76" s="171"/>
      <c r="K76" s="171"/>
      <c r="L76" s="17"/>
      <c r="M76" s="168" t="str">
        <f>IF(ISBLANK($AZ$65)," ",IF($AW$65&gt;$AZ$65,$O$65,IF($AZ$65&gt;$AW$65,$AF$65)))</f>
        <v>SV GW Klein Kneten</v>
      </c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9"/>
    </row>
    <row r="77" spans="9:48" ht="25.5" customHeight="1">
      <c r="I77" s="170" t="s">
        <v>12</v>
      </c>
      <c r="J77" s="171"/>
      <c r="K77" s="171"/>
      <c r="L77" s="17"/>
      <c r="M77" s="168" t="str">
        <f>IF(ISBLANK($AZ$65)," ",IF($AW$65&lt;$AZ$65,$O$65,IF($AZ$65&lt;$AW$65,$AF$65)))</f>
        <v>FC Hude</v>
      </c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9"/>
    </row>
    <row r="78" spans="9:48" ht="25.5" customHeight="1">
      <c r="I78" s="170" t="s">
        <v>13</v>
      </c>
      <c r="J78" s="171"/>
      <c r="K78" s="171"/>
      <c r="L78" s="17"/>
      <c r="M78" s="168" t="s">
        <v>83</v>
      </c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9"/>
    </row>
    <row r="79" spans="9:48" ht="25.5" customHeight="1">
      <c r="I79" s="170" t="s">
        <v>46</v>
      </c>
      <c r="J79" s="171"/>
      <c r="K79" s="171"/>
      <c r="L79" s="17"/>
      <c r="M79" s="168" t="s">
        <v>82</v>
      </c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9"/>
    </row>
    <row r="80" spans="9:48" ht="25.5" customHeight="1">
      <c r="I80" s="170" t="s">
        <v>47</v>
      </c>
      <c r="J80" s="171"/>
      <c r="K80" s="171"/>
      <c r="L80" s="17"/>
      <c r="M80" s="168" t="s">
        <v>72</v>
      </c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9"/>
    </row>
    <row r="81" spans="9:48" ht="25.5" customHeight="1">
      <c r="I81" s="170" t="s">
        <v>48</v>
      </c>
      <c r="J81" s="171"/>
      <c r="K81" s="171"/>
      <c r="L81" s="17"/>
      <c r="M81" s="168" t="s">
        <v>60</v>
      </c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9"/>
    </row>
    <row r="82" spans="9:48" ht="25.5" customHeight="1">
      <c r="I82" s="170" t="s">
        <v>49</v>
      </c>
      <c r="J82" s="171"/>
      <c r="K82" s="171"/>
      <c r="L82" s="17"/>
      <c r="M82" s="168" t="s">
        <v>81</v>
      </c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9"/>
    </row>
    <row r="83" spans="9:48" ht="25.5" customHeight="1" thickBot="1">
      <c r="I83" s="173" t="s">
        <v>50</v>
      </c>
      <c r="J83" s="174"/>
      <c r="K83" s="174"/>
      <c r="L83" s="18"/>
      <c r="M83" s="175" t="s">
        <v>80</v>
      </c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6"/>
    </row>
  </sheetData>
  <sheetProtection/>
  <mergeCells count="347"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  <mergeCell ref="AG17:BC17"/>
    <mergeCell ref="AG18:BC18"/>
    <mergeCell ref="AE17:AF17"/>
    <mergeCell ref="AE18:AF18"/>
    <mergeCell ref="I75:K75"/>
    <mergeCell ref="M75:AV75"/>
    <mergeCell ref="I78:K78"/>
    <mergeCell ref="D17:Z17"/>
    <mergeCell ref="D18:Z18"/>
    <mergeCell ref="D19:Z19"/>
    <mergeCell ref="D20:Z20"/>
    <mergeCell ref="AG19:BC19"/>
    <mergeCell ref="M78:AV78"/>
    <mergeCell ref="M76:AV76"/>
    <mergeCell ref="M77:AV77"/>
    <mergeCell ref="I76:K76"/>
    <mergeCell ref="I77:K77"/>
    <mergeCell ref="BB68:BC68"/>
    <mergeCell ref="AY69:AY70"/>
    <mergeCell ref="AZ69:BA70"/>
    <mergeCell ref="BB69:BC70"/>
    <mergeCell ref="AW68:BA68"/>
    <mergeCell ref="AW69:AX70"/>
    <mergeCell ref="AF70:AV70"/>
    <mergeCell ref="B69:C70"/>
    <mergeCell ref="O69:AD69"/>
    <mergeCell ref="AF69:AV69"/>
    <mergeCell ref="M74:AV74"/>
    <mergeCell ref="D69:F70"/>
    <mergeCell ref="G69:N70"/>
    <mergeCell ref="O70:AD70"/>
    <mergeCell ref="I74:K74"/>
    <mergeCell ref="AF66:AV66"/>
    <mergeCell ref="B68:C68"/>
    <mergeCell ref="O68:AV68"/>
    <mergeCell ref="D65:F66"/>
    <mergeCell ref="G65:N66"/>
    <mergeCell ref="D68:F68"/>
    <mergeCell ref="G68:N68"/>
    <mergeCell ref="AW64:BA64"/>
    <mergeCell ref="BB64:BC64"/>
    <mergeCell ref="B65:C66"/>
    <mergeCell ref="O65:AD65"/>
    <mergeCell ref="AF65:AV65"/>
    <mergeCell ref="AW65:AX66"/>
    <mergeCell ref="AY65:AY66"/>
    <mergeCell ref="AZ65:BA66"/>
    <mergeCell ref="BB65:BC66"/>
    <mergeCell ref="O66:AD66"/>
    <mergeCell ref="A2:AP2"/>
    <mergeCell ref="A3:AP3"/>
    <mergeCell ref="A4:AP4"/>
    <mergeCell ref="B56:BC56"/>
    <mergeCell ref="V53:W53"/>
    <mergeCell ref="X53:Z53"/>
    <mergeCell ref="X52:Z52"/>
    <mergeCell ref="AY52:AZ52"/>
    <mergeCell ref="BA52:BC52"/>
    <mergeCell ref="AG16:BC16"/>
    <mergeCell ref="H61:L61"/>
    <mergeCell ref="P52:R52"/>
    <mergeCell ref="S52:T52"/>
    <mergeCell ref="AE52:AF52"/>
    <mergeCell ref="U61:V61"/>
    <mergeCell ref="B64:C64"/>
    <mergeCell ref="O64:AV64"/>
    <mergeCell ref="D64:F64"/>
    <mergeCell ref="G64:N64"/>
    <mergeCell ref="BA53:BC53"/>
    <mergeCell ref="AV53:AW53"/>
    <mergeCell ref="P51:R51"/>
    <mergeCell ref="S51:T51"/>
    <mergeCell ref="V51:W51"/>
    <mergeCell ref="AY53:AZ53"/>
    <mergeCell ref="P53:R53"/>
    <mergeCell ref="S53:T53"/>
    <mergeCell ref="AG51:AR51"/>
    <mergeCell ref="V52:W52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B52:C52"/>
    <mergeCell ref="AG49:AR49"/>
    <mergeCell ref="AE50:AF50"/>
    <mergeCell ref="AG50:AR50"/>
    <mergeCell ref="AG52:AR52"/>
    <mergeCell ref="AE51:AF51"/>
    <mergeCell ref="V50:W50"/>
    <mergeCell ref="D53:O53"/>
    <mergeCell ref="X49:Z49"/>
    <mergeCell ref="AE49:AF49"/>
    <mergeCell ref="S49:T49"/>
    <mergeCell ref="D52:O52"/>
    <mergeCell ref="B50:C50"/>
    <mergeCell ref="D50:O50"/>
    <mergeCell ref="P50:R50"/>
    <mergeCell ref="S50:T50"/>
    <mergeCell ref="B48:O48"/>
    <mergeCell ref="P48:R48"/>
    <mergeCell ref="S48:W48"/>
    <mergeCell ref="X48:Z48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J31:N31"/>
    <mergeCell ref="O31:AD31"/>
    <mergeCell ref="AF32:AV32"/>
    <mergeCell ref="AW32:AX32"/>
    <mergeCell ref="AF31:AV31"/>
    <mergeCell ref="AW31:AX31"/>
    <mergeCell ref="AZ31:BA31"/>
    <mergeCell ref="BB31:BC31"/>
    <mergeCell ref="J33:N33"/>
    <mergeCell ref="O33:AD33"/>
    <mergeCell ref="AF33:AV33"/>
    <mergeCell ref="AW33:AX33"/>
    <mergeCell ref="D32:F32"/>
    <mergeCell ref="G32:I32"/>
    <mergeCell ref="J32:N32"/>
    <mergeCell ref="O32:AD32"/>
    <mergeCell ref="D30:F30"/>
    <mergeCell ref="G30:I30"/>
    <mergeCell ref="J30:N30"/>
    <mergeCell ref="O30:AD30"/>
    <mergeCell ref="AZ29:BA29"/>
    <mergeCell ref="BB29:BC29"/>
    <mergeCell ref="AF30:AV30"/>
    <mergeCell ref="AW30:AX30"/>
    <mergeCell ref="BB30:BC30"/>
    <mergeCell ref="J29:N29"/>
    <mergeCell ref="O29:AD29"/>
    <mergeCell ref="AF29:AV29"/>
    <mergeCell ref="AW29:AX29"/>
    <mergeCell ref="D28:F28"/>
    <mergeCell ref="G28:I28"/>
    <mergeCell ref="J28:N28"/>
    <mergeCell ref="O28:AD28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5:C35"/>
    <mergeCell ref="B36:C36"/>
    <mergeCell ref="B37:C37"/>
    <mergeCell ref="B38:C38"/>
    <mergeCell ref="B39:C39"/>
    <mergeCell ref="B40:C40"/>
    <mergeCell ref="B41:C41"/>
    <mergeCell ref="B42:C42"/>
    <mergeCell ref="B32:C32"/>
    <mergeCell ref="B33:C33"/>
    <mergeCell ref="B34:C34"/>
    <mergeCell ref="B27:C27"/>
    <mergeCell ref="B28:C28"/>
    <mergeCell ref="B29:C29"/>
    <mergeCell ref="B30:C30"/>
    <mergeCell ref="B31:C31"/>
    <mergeCell ref="J27:N27"/>
    <mergeCell ref="D27:F27"/>
    <mergeCell ref="G27:I27"/>
    <mergeCell ref="O27:AD27"/>
    <mergeCell ref="AF28:AV28"/>
    <mergeCell ref="AW28:AX28"/>
    <mergeCell ref="AG20:BC20"/>
    <mergeCell ref="O25:AD25"/>
    <mergeCell ref="AF25:AV25"/>
    <mergeCell ref="AE20:AF20"/>
    <mergeCell ref="AW27:AX27"/>
    <mergeCell ref="AZ27:BA27"/>
    <mergeCell ref="AF27:AV27"/>
    <mergeCell ref="B24:C24"/>
    <mergeCell ref="BB24:BC24"/>
    <mergeCell ref="AW24:BA24"/>
    <mergeCell ref="J24:N24"/>
    <mergeCell ref="D24:F24"/>
    <mergeCell ref="G24:I24"/>
    <mergeCell ref="O24:AV24"/>
    <mergeCell ref="B25:C25"/>
    <mergeCell ref="D25:F25"/>
    <mergeCell ref="G25:I25"/>
    <mergeCell ref="J25:N25"/>
    <mergeCell ref="B18:C18"/>
    <mergeCell ref="B19:C19"/>
    <mergeCell ref="AE19:AF19"/>
    <mergeCell ref="D16:Z16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A48:BC48"/>
    <mergeCell ref="BB25:BC25"/>
    <mergeCell ref="AW25:AX25"/>
    <mergeCell ref="AZ25:BA25"/>
    <mergeCell ref="AW26:AX26"/>
    <mergeCell ref="AZ26:BA26"/>
    <mergeCell ref="BB27:BC27"/>
    <mergeCell ref="AZ28:BA28"/>
    <mergeCell ref="BB28:BC28"/>
    <mergeCell ref="AZ30:BA30"/>
    <mergeCell ref="AE48:AR48"/>
    <mergeCell ref="AS48:AU48"/>
    <mergeCell ref="AV48:AZ48"/>
    <mergeCell ref="B15:Z15"/>
    <mergeCell ref="AE15:BC15"/>
    <mergeCell ref="B20:C20"/>
    <mergeCell ref="B16:C16"/>
    <mergeCell ref="AE16:AF16"/>
    <mergeCell ref="B17:C17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V52:AW52"/>
    <mergeCell ref="AS51:AU51"/>
    <mergeCell ref="AV51:AW51"/>
    <mergeCell ref="X61:AB61"/>
    <mergeCell ref="AL61:AP61"/>
    <mergeCell ref="AS53:AU53"/>
    <mergeCell ref="AE53:AF53"/>
    <mergeCell ref="AG53:AR53"/>
    <mergeCell ref="B57:BC57"/>
    <mergeCell ref="B53:C5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2011-01-23T10:56:29Z</cp:lastPrinted>
  <dcterms:created xsi:type="dcterms:W3CDTF">2002-02-21T07:48:38Z</dcterms:created>
  <dcterms:modified xsi:type="dcterms:W3CDTF">2011-01-23T11:38:19Z</dcterms:modified>
  <cp:category/>
  <cp:version/>
  <cp:contentType/>
  <cp:contentStatus/>
</cp:coreProperties>
</file>